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<sst xmlns="http://schemas.openxmlformats.org/spreadsheetml/2006/main" count="103" uniqueCount="41">
  <si>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</si>
  <si>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</si>
  <si>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</si>
  <si>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</si>
  <si>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</si>
  <si>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</si>
  <si>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</si>
  <si>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</si>
  <si>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</si>
  <si>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</si>
  <si>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</si>
  <si>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</si>
  <si>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</si>
  <si>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</si>
  <si>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</si>
  <si>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</si>
  <si>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</si>
  <si>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</si>
  <si>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</si>
  <si>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</si>
  <si>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</si>
  <si>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</si>
  <si>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</si>
  <si>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</si>
  <si>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(гр.6-гр.3)</t>
  </si>
  <si>
    <t>2012г</t>
  </si>
  <si>
    <t>2013г</t>
  </si>
  <si>
    <t>за период : январь 2012г - декабрь 2012г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</si>
  <si>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</si>
  <si>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</si>
  <si>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</si>
  <si>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</si>
  <si>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</si>
  <si>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</si>
  <si>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</si>
  <si>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</si>
  <si>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</si>
  <si>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</si>
  <si>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</si>
  <si>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д.37</t>
  </si>
  <si>
    <t>224,88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</si>
</sst>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1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1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3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7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27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7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4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4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5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27" t="s">
        <v>24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SUM(G19:G20)</f>
        <v>0</v>
      </c>
      <c r="H18" s="16">
        <v>13792.36</v>
      </c>
      <c r="I18" s="19">
        <f>H18*10%</f>
        <v>1379.236</v>
      </c>
      <c r="J18" s="19">
        <f>H18-I18</f>
        <v>12413.124</v>
      </c>
      <c r="K18" s="46">
        <f>J18-G18</f>
        <v>12413.124</v>
      </c>
      <c r="M18" s="35"/>
    </row>
    <row r="19" spans="2:13" s="24" customFormat="1" ht="12.75">
      <c r="B19" s="20"/>
      <c r="C19" s="21"/>
      <c r="D19" s="21"/>
      <c r="E19" s="21"/>
      <c r="F19" s="21"/>
      <c r="G19" s="49"/>
      <c r="H19" s="22"/>
      <c r="I19" s="23"/>
      <c r="J19" s="23"/>
      <c r="K19" s="50"/>
      <c r="L19" s="31"/>
      <c r="M19" s="50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27"/>
      <c r="M20" s="7"/>
    </row>
    <row r="21" spans="2:13" s="2" customFormat="1" ht="15.75" thickBot="1">
      <c r="B21" s="16">
        <v>2</v>
      </c>
      <c r="C21" s="17" t="s">
        <v>17</v>
      </c>
      <c r="D21" s="17"/>
      <c r="E21" s="17"/>
      <c r="F21" s="17"/>
      <c r="G21" s="18">
        <f>G24+G26</f>
        <v>0</v>
      </c>
      <c r="H21" s="17">
        <v>3296.5</v>
      </c>
      <c r="I21" s="29">
        <f>H21*10%</f>
        <v>329.65000000000003</v>
      </c>
      <c r="J21" s="19">
        <f>H21-I21</f>
        <v>2966.85</v>
      </c>
      <c r="K21" s="46">
        <f>J21-G21</f>
        <v>2966.85</v>
      </c>
      <c r="M21" s="35"/>
    </row>
    <row r="22" spans="2:13" s="24" customFormat="1" ht="12.75">
      <c r="B22" s="20"/>
      <c r="C22" s="21"/>
      <c r="D22" s="21"/>
      <c r="E22" s="21"/>
      <c r="F22" s="21"/>
      <c r="G22" s="36"/>
      <c r="H22" s="9"/>
      <c r="I22" s="22"/>
      <c r="J22" s="9"/>
      <c r="K22" s="9"/>
      <c r="L22" s="36"/>
      <c r="M22" s="21"/>
    </row>
    <row r="23" spans="2:13" ht="13.5" thickBot="1">
      <c r="B23" s="6"/>
      <c r="C23" s="56"/>
      <c r="D23" s="7"/>
      <c r="E23" s="7"/>
      <c r="F23" s="7"/>
      <c r="G23" s="8"/>
      <c r="H23" s="8"/>
      <c r="I23" s="8"/>
      <c r="J23" s="8"/>
      <c r="K23" s="27"/>
      <c r="M23" s="7"/>
    </row>
    <row r="24" spans="2:13" s="24" customFormat="1" ht="15.75" thickBot="1">
      <c r="B24" s="20"/>
      <c r="C24" s="32" t="s">
        <v>28</v>
      </c>
      <c r="D24" s="21"/>
      <c r="E24" s="21"/>
      <c r="F24" s="21"/>
      <c r="G24" s="33">
        <f>SUM(G22:G23)</f>
        <v>0</v>
      </c>
      <c r="H24" s="9"/>
      <c r="I24" s="9"/>
      <c r="J24" s="9"/>
      <c r="K24" s="26"/>
      <c r="M24" s="21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27"/>
      <c r="M25" s="7"/>
    </row>
    <row r="26" spans="2:13" s="2" customFormat="1" ht="15.75" thickBot="1">
      <c r="B26" s="16"/>
      <c r="C26" s="17" t="s">
        <v>19</v>
      </c>
      <c r="D26" s="17"/>
      <c r="E26" s="17" t="s">
        <v>40</v>
      </c>
      <c r="F26" s="17"/>
      <c r="G26" s="33">
        <f>SUM(G27:G27)</f>
        <v>0</v>
      </c>
      <c r="H26" s="17"/>
      <c r="I26" s="47"/>
      <c r="J26" s="47"/>
      <c r="K26" s="48"/>
      <c r="M26" s="35"/>
    </row>
    <row r="27" spans="2:13" ht="13.5" thickBot="1">
      <c r="B27" s="20" t="s">
        <v>25</v>
      </c>
      <c r="C27" s="7"/>
      <c r="D27" s="7"/>
      <c r="E27" s="7"/>
      <c r="F27" s="7"/>
      <c r="G27" s="9">
        <v>0</v>
      </c>
      <c r="H27" s="8"/>
      <c r="I27" s="8"/>
      <c r="J27" s="8"/>
      <c r="K27" s="27"/>
      <c r="M27" s="7"/>
    </row>
    <row r="28" spans="2:13" s="41" customFormat="1" ht="16.5" thickBot="1">
      <c r="B28" s="37"/>
      <c r="C28" s="38" t="s">
        <v>18</v>
      </c>
      <c r="D28" s="38"/>
      <c r="E28" s="38"/>
      <c r="F28" s="38"/>
      <c r="G28" s="39">
        <f>G18+G21</f>
        <v>0</v>
      </c>
      <c r="H28" s="39">
        <f>H18+H21</f>
        <v>17088.86</v>
      </c>
      <c r="I28" s="40">
        <f>I18+I21</f>
        <v>1708.8860000000002</v>
      </c>
      <c r="J28" s="40">
        <f>J18+J21</f>
        <v>15379.974</v>
      </c>
      <c r="K28" s="40">
        <f>K18+K21</f>
        <v>15379.974</v>
      </c>
      <c r="M28" s="42"/>
    </row>
    <row r="29" ht="12.75">
      <c r="M29" s="7"/>
    </row>
    <row r="30" ht="12.75">
      <c r="M30" s="7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D4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14447.72</v>
      </c>
      <c r="I18" s="19">
        <f>H18*10%</f>
        <v>1444.772</v>
      </c>
      <c r="J18" s="19">
        <f>H18-I18</f>
        <v>13002.948</v>
      </c>
      <c r="K18" s="30">
        <v>-12413.12</v>
      </c>
      <c r="L18" s="46">
        <f>J18-K18-G18</f>
        <v>25416.068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6911.08</v>
      </c>
      <c r="I24" s="29">
        <f>H24*10%</f>
        <v>691.1080000000001</v>
      </c>
      <c r="J24" s="19">
        <f>H24-I24</f>
        <v>6219.972</v>
      </c>
      <c r="K24" s="30">
        <v>-2966.85</v>
      </c>
      <c r="L24" s="46">
        <f>J24-K24-G24</f>
        <v>9186.822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26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21358.8</v>
      </c>
      <c r="I31" s="40">
        <f t="shared" si="0"/>
        <v>2135.88</v>
      </c>
      <c r="J31" s="40">
        <f t="shared" si="0"/>
        <v>19222.92</v>
      </c>
      <c r="K31" s="40">
        <f t="shared" si="0"/>
        <v>-15379.970000000001</v>
      </c>
      <c r="L31" s="40">
        <f t="shared" si="0"/>
        <v>34602.89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D7">
      <selection activeCell="K26" sqref="K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14447.72</v>
      </c>
      <c r="I18" s="19">
        <f>H18*10%</f>
        <v>1444.772</v>
      </c>
      <c r="J18" s="19">
        <f>H18-I18</f>
        <v>13002.948</v>
      </c>
      <c r="K18" s="30">
        <v>-25416.07</v>
      </c>
      <c r="L18" s="46">
        <f>J18-K18-G18</f>
        <v>38419.018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6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6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6911.08</v>
      </c>
      <c r="I24" s="29">
        <f>H24*10%</f>
        <v>691.1080000000001</v>
      </c>
      <c r="J24" s="19">
        <f>H24-I24</f>
        <v>6219.972</v>
      </c>
      <c r="K24" s="30">
        <v>-9186.82</v>
      </c>
      <c r="L24" s="46">
        <f>J24-K24-G24</f>
        <v>15406.792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38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21358.8</v>
      </c>
      <c r="I31" s="40">
        <f t="shared" si="0"/>
        <v>2135.88</v>
      </c>
      <c r="J31" s="40">
        <f t="shared" si="0"/>
        <v>19222.92</v>
      </c>
      <c r="K31" s="40">
        <f t="shared" si="0"/>
        <v>-34602.89</v>
      </c>
      <c r="L31" s="40">
        <f t="shared" si="0"/>
        <v>53825.81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2014-11-19T07:14:12Z</dcterms:modified>
  <cp:category/>
  <cp:version/>
  <cp:contentType/>
  <cp:contentStatus/>
</cp:coreProperties>
</file>