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суд" sheetId="1" r:id="rId1"/>
    <sheet name="старк 1 3" sheetId="2" r:id="rId2"/>
    <sheet name="2012" sheetId="3" r:id="rId3"/>
    <sheet name="2013" sheetId="4" r:id="rId4"/>
    <sheet name="2014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<sst xmlns="http://schemas.openxmlformats.org/spreadsheetml/2006/main" count="195" uniqueCount="70">
  <si>
    <t xml:space="preserve">Утверждаю : </t>
  </si>
  <si>
    <t>Директор ООО "Районная управляющая компания"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</si>
  <si>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</si>
  <si>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</si>
  <si>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</si>
  <si>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</si>
  <si>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</si>
  <si>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</si>
  <si>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</si>
  <si>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>Оплата (население</t>
  </si>
  <si>
    <t xml:space="preserve">Необходимо </t>
  </si>
  <si>
    <t>Осталось</t>
  </si>
  <si>
    <t>руб</t>
  </si>
  <si>
    <t>за период,</t>
  </si>
  <si>
    <t>согласно п.4</t>
  </si>
  <si>
    <t>и льготы)</t>
  </si>
  <si>
    <t>отработать от</t>
  </si>
  <si>
    <t>Договора-15%</t>
  </si>
  <si>
    <t>начислений,руб</t>
  </si>
  <si>
    <t>оплаты,руб</t>
  </si>
  <si>
    <t>на 01.12.2010г</t>
  </si>
  <si>
    <t>(гр.4*15%)</t>
  </si>
  <si>
    <t>(гр.4-гр.5)</t>
  </si>
  <si>
    <t>(гр.6-гр.5)</t>
  </si>
  <si>
    <t>(гр.8-гр.3)</t>
  </si>
  <si>
    <t>Ремонт :</t>
  </si>
  <si>
    <t>Содержание :</t>
  </si>
  <si>
    <t>Итого :</t>
  </si>
  <si>
    <t>Электроэнергия :</t>
  </si>
  <si>
    <t>Дератизация :</t>
  </si>
  <si>
    <t>2008г</t>
  </si>
  <si>
    <t>2009г</t>
  </si>
  <si>
    <t>2010г</t>
  </si>
  <si>
    <t>Исполнитель : Голованова Н.В.</t>
  </si>
  <si>
    <t>тел. 65-7-51</t>
  </si>
  <si>
    <t>внутридомовых сетей по адресу : д.Старково, д.1</t>
  </si>
  <si>
    <t xml:space="preserve">за период : октябрь 2006г - ноябрь 2010г </t>
  </si>
  <si>
    <t>2006г</t>
  </si>
  <si>
    <t>2007г</t>
  </si>
  <si>
    <t>Сентябрь 2009г</t>
  </si>
  <si>
    <t>Ремонт печки в кв.1, чистка дымоходов,</t>
  </si>
  <si>
    <t>ремонт кровли</t>
  </si>
  <si>
    <t>Директор ООО "Районная управляющая организация"</t>
  </si>
  <si>
    <t>внутридомовых сетей по адресу : д.Старково, д.1, кв.3</t>
  </si>
  <si>
    <t>отработать,руб</t>
  </si>
  <si>
    <t>(гр.6-гр.3)</t>
  </si>
  <si>
    <t>Итого:</t>
  </si>
  <si>
    <t>2012г</t>
  </si>
  <si>
    <t>за период : октябрь 2006г - декабрь 2012г</t>
  </si>
  <si>
    <t>2011г</t>
  </si>
  <si>
    <t>Договора-10%</t>
  </si>
  <si>
    <t>(гр.4*10%)</t>
  </si>
  <si>
    <t>Материалы для покраски веранды</t>
  </si>
  <si>
    <t>оплата за период - 17 144руб (содержание и ремонт)</t>
  </si>
  <si>
    <t>за период : январь 2012г - декабрь 2012г</t>
  </si>
  <si>
    <t>за период : январь 2013г - декабрь 2013г</t>
  </si>
  <si>
    <t>2013г</t>
  </si>
  <si>
    <t>Результат работы</t>
  </si>
  <si>
    <t>2013г :</t>
  </si>
  <si>
    <t>неотработано(-),</t>
  </si>
  <si>
    <t>перевыполнено(+)</t>
  </si>
  <si>
    <t>(от оплаты)</t>
  </si>
  <si>
    <t>(гр.6-гр.7-гр.3)</t>
  </si>
  <si>
    <t>2012г :</t>
  </si>
  <si>
    <t>за период : январь 2014г - декабрь 2014г</t>
  </si>
  <si>
    <t>2014г</t>
  </si>
  <si>
    <t>Январь 2014г</t>
  </si>
  <si>
    <t>Материалы для ремонта аварийного участка</t>
  </si>
  <si>
    <t>электропроводки в кв.3</t>
  </si>
  <si>
    <t>122,7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</si>
</sst>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2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3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workbookViewId="0" topLeftCell="A1">
      <selection activeCell="J4" sqref="J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8515625" style="0" customWidth="1"/>
    <col min="11" max="11" width="18.00390625" style="0" customWidth="1"/>
    <col min="12" max="12" width="15.140625" style="0" customWidth="1"/>
    <col min="13" max="13" width="16.0039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35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3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10</v>
      </c>
      <c r="M10" s="5" t="s">
        <v>11</v>
      </c>
    </row>
    <row r="11" spans="2:13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16</v>
      </c>
      <c r="M11" s="8" t="s">
        <v>16</v>
      </c>
    </row>
    <row r="12" spans="2:13" ht="12.75">
      <c r="B12" s="6"/>
      <c r="C12" s="7"/>
      <c r="D12" s="7"/>
      <c r="E12" s="7"/>
      <c r="F12" s="7"/>
      <c r="G12" s="8"/>
      <c r="H12" s="8" t="s">
        <v>12</v>
      </c>
      <c r="I12" s="8" t="s">
        <v>17</v>
      </c>
      <c r="J12" s="8"/>
      <c r="K12" s="8" t="s">
        <v>18</v>
      </c>
      <c r="L12" s="8" t="s">
        <v>19</v>
      </c>
      <c r="M12" s="8" t="s">
        <v>19</v>
      </c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/>
      <c r="L13" s="8"/>
      <c r="M13" s="9" t="s">
        <v>20</v>
      </c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/>
      <c r="L14" s="12"/>
      <c r="M14" s="12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5">
        <v>8</v>
      </c>
      <c r="M16" s="15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/>
      <c r="K17" s="8" t="s">
        <v>22</v>
      </c>
      <c r="L17" s="8" t="s">
        <v>23</v>
      </c>
      <c r="M17" s="8" t="s">
        <v>24</v>
      </c>
    </row>
    <row r="18" spans="2:13" s="2" customFormat="1" ht="15.75" thickBot="1">
      <c r="B18" s="16">
        <v>1</v>
      </c>
      <c r="C18" s="17" t="s">
        <v>25</v>
      </c>
      <c r="D18" s="17"/>
      <c r="E18" s="17"/>
      <c r="F18" s="17"/>
      <c r="G18" s="18">
        <f>SUM(G19:G22)</f>
        <v>16908.36</v>
      </c>
      <c r="H18" s="16">
        <v>27657.24</v>
      </c>
      <c r="I18" s="19">
        <f>H18*15%</f>
        <v>4148.586</v>
      </c>
      <c r="J18" s="19">
        <v>20512.59</v>
      </c>
      <c r="K18" s="19">
        <f>H18-I18</f>
        <v>23508.654000000002</v>
      </c>
      <c r="L18" s="19">
        <f>J18-I18</f>
        <v>16364.004</v>
      </c>
      <c r="M18" s="19">
        <f>L18-G18</f>
        <v>-544.3559999999998</v>
      </c>
    </row>
    <row r="19" spans="2:12" s="20" customFormat="1" ht="12.75">
      <c r="B19" s="21"/>
      <c r="C19" s="22" t="s">
        <v>39</v>
      </c>
      <c r="D19" s="22"/>
      <c r="E19" s="22"/>
      <c r="F19" s="22"/>
      <c r="G19" s="22"/>
      <c r="H19" s="23"/>
      <c r="I19" s="24"/>
      <c r="J19" s="24"/>
      <c r="K19" s="24"/>
      <c r="L19" s="25"/>
    </row>
    <row r="20" spans="2:12" s="26" customFormat="1" ht="12.75">
      <c r="B20" s="27">
        <v>1</v>
      </c>
      <c r="C20" s="28" t="s">
        <v>40</v>
      </c>
      <c r="D20" s="28"/>
      <c r="E20" s="28"/>
      <c r="F20" s="28"/>
      <c r="G20" s="28">
        <v>16908.36</v>
      </c>
      <c r="H20" s="29"/>
      <c r="I20" s="30"/>
      <c r="J20" s="30"/>
      <c r="K20" s="30"/>
      <c r="L20" s="31"/>
    </row>
    <row r="21" spans="2:12" s="26" customFormat="1" ht="12.75">
      <c r="B21" s="27"/>
      <c r="C21" s="28" t="s">
        <v>41</v>
      </c>
      <c r="D21" s="28"/>
      <c r="E21" s="28"/>
      <c r="F21" s="28"/>
      <c r="G21" s="34"/>
      <c r="H21" s="34"/>
      <c r="I21" s="34"/>
      <c r="J21" s="34"/>
      <c r="K21" s="34"/>
      <c r="L21" s="60"/>
    </row>
    <row r="22" spans="2:13" s="26" customFormat="1" ht="13.5" thickBot="1">
      <c r="B22" s="27"/>
      <c r="C22" s="28"/>
      <c r="D22" s="28"/>
      <c r="E22" s="28"/>
      <c r="F22" s="28"/>
      <c r="G22" s="34"/>
      <c r="H22" s="34"/>
      <c r="I22" s="34"/>
      <c r="J22" s="34"/>
      <c r="K22" s="35"/>
      <c r="L22" s="36"/>
      <c r="M22" s="34"/>
    </row>
    <row r="23" spans="2:13" s="2" customFormat="1" ht="15.75" thickBot="1">
      <c r="B23" s="16">
        <v>2</v>
      </c>
      <c r="C23" s="17" t="s">
        <v>26</v>
      </c>
      <c r="D23" s="17"/>
      <c r="E23" s="17"/>
      <c r="F23" s="17"/>
      <c r="G23" s="18">
        <f>G25+G27+G29</f>
        <v>1123.92</v>
      </c>
      <c r="H23" s="17">
        <v>7008.33</v>
      </c>
      <c r="I23" s="37">
        <f>H23*15%</f>
        <v>1051.2495</v>
      </c>
      <c r="J23" s="19">
        <v>8085.35</v>
      </c>
      <c r="K23" s="38">
        <f>H23-I23</f>
        <v>5957.0805</v>
      </c>
      <c r="L23" s="39">
        <f>J23-I23</f>
        <v>7034.1005000000005</v>
      </c>
      <c r="M23" s="40">
        <f>L23-G23</f>
        <v>5910.1805</v>
      </c>
    </row>
    <row r="24" spans="2:12" s="20" customFormat="1" ht="13.5" thickBot="1">
      <c r="B24" s="21"/>
      <c r="C24" s="22"/>
      <c r="D24" s="22"/>
      <c r="E24" s="22"/>
      <c r="F24" s="22"/>
      <c r="G24" s="9"/>
      <c r="H24" s="9"/>
      <c r="I24" s="9"/>
      <c r="J24" s="9"/>
      <c r="K24" s="9"/>
      <c r="L24" s="32"/>
    </row>
    <row r="25" spans="2:13" s="20" customFormat="1" ht="15.75" thickBot="1">
      <c r="B25" s="21"/>
      <c r="C25" s="41" t="s">
        <v>27</v>
      </c>
      <c r="D25" s="22"/>
      <c r="E25" s="22"/>
      <c r="F25" s="22"/>
      <c r="G25" s="42">
        <f>SUM(G24:G24)</f>
        <v>0</v>
      </c>
      <c r="H25" s="9"/>
      <c r="I25" s="9"/>
      <c r="J25" s="8"/>
      <c r="K25" s="8"/>
      <c r="L25" s="33"/>
      <c r="M25" s="9"/>
    </row>
    <row r="26" spans="2:13" ht="13.5" thickBot="1">
      <c r="B26" s="6"/>
      <c r="C26" s="7"/>
      <c r="D26" s="7"/>
      <c r="E26" s="7"/>
      <c r="F26" s="7"/>
      <c r="G26" s="43"/>
      <c r="H26" s="8"/>
      <c r="I26" s="44"/>
      <c r="J26" s="9"/>
      <c r="K26" s="9"/>
      <c r="L26" s="32"/>
      <c r="M26" s="9"/>
    </row>
    <row r="27" spans="2:13" s="2" customFormat="1" ht="15.75" thickBot="1">
      <c r="B27" s="16"/>
      <c r="C27" s="17" t="s">
        <v>28</v>
      </c>
      <c r="D27" s="17"/>
      <c r="E27" s="17"/>
      <c r="F27" s="17"/>
      <c r="G27" s="45">
        <f>SUM(G28:G28)</f>
        <v>0</v>
      </c>
      <c r="H27" s="46"/>
      <c r="I27" s="47"/>
      <c r="J27" s="44"/>
      <c r="K27" s="8"/>
      <c r="L27" s="33"/>
      <c r="M27" s="9"/>
    </row>
    <row r="28" spans="2:13" s="20" customFormat="1" ht="13.5" thickBot="1">
      <c r="B28" s="21"/>
      <c r="C28" s="22"/>
      <c r="D28" s="22"/>
      <c r="E28" s="22"/>
      <c r="F28" s="22"/>
      <c r="G28" s="48">
        <v>0</v>
      </c>
      <c r="H28" s="9"/>
      <c r="I28" s="23"/>
      <c r="J28" s="28"/>
      <c r="K28" s="34"/>
      <c r="L28" s="49"/>
      <c r="M28" s="8"/>
    </row>
    <row r="29" spans="2:13" s="2" customFormat="1" ht="15.75" thickBot="1">
      <c r="B29" s="16"/>
      <c r="C29" s="17" t="s">
        <v>29</v>
      </c>
      <c r="D29" s="17"/>
      <c r="E29" s="17"/>
      <c r="F29" s="17"/>
      <c r="G29" s="45">
        <f>SUM(G30:G34)</f>
        <v>1123.92</v>
      </c>
      <c r="H29" s="46"/>
      <c r="I29" s="47"/>
      <c r="J29" s="28"/>
      <c r="K29" s="34"/>
      <c r="L29" s="49"/>
      <c r="M29" s="8"/>
    </row>
    <row r="30" spans="2:13" s="20" customFormat="1" ht="12.75">
      <c r="B30" s="21" t="s">
        <v>37</v>
      </c>
      <c r="C30" s="22"/>
      <c r="D30" s="22"/>
      <c r="E30" s="22"/>
      <c r="F30" s="22"/>
      <c r="G30" s="59">
        <v>53.99</v>
      </c>
      <c r="H30" s="9"/>
      <c r="I30" s="22"/>
      <c r="J30" s="28"/>
      <c r="K30" s="34"/>
      <c r="L30" s="49"/>
      <c r="M30" s="34"/>
    </row>
    <row r="31" spans="2:13" s="20" customFormat="1" ht="12.75">
      <c r="B31" s="21" t="s">
        <v>38</v>
      </c>
      <c r="C31" s="22"/>
      <c r="D31" s="22"/>
      <c r="E31" s="22"/>
      <c r="F31" s="22"/>
      <c r="G31" s="59">
        <v>260.12</v>
      </c>
      <c r="H31" s="9"/>
      <c r="I31" s="22"/>
      <c r="J31" s="28"/>
      <c r="K31" s="34"/>
      <c r="L31" s="49"/>
      <c r="M31" s="34"/>
    </row>
    <row r="32" spans="2:13" s="20" customFormat="1" ht="12.75">
      <c r="B32" s="21" t="s">
        <v>30</v>
      </c>
      <c r="C32" s="22"/>
      <c r="D32" s="22"/>
      <c r="E32" s="22"/>
      <c r="F32" s="22"/>
      <c r="G32" s="9">
        <v>260.12</v>
      </c>
      <c r="H32" s="9"/>
      <c r="I32" s="9"/>
      <c r="J32" s="22"/>
      <c r="K32" s="9"/>
      <c r="L32" s="50"/>
      <c r="M32" s="8"/>
    </row>
    <row r="33" spans="2:13" s="20" customFormat="1" ht="12.75">
      <c r="B33" s="21" t="s">
        <v>31</v>
      </c>
      <c r="C33" s="22"/>
      <c r="D33" s="22"/>
      <c r="E33" s="22"/>
      <c r="F33" s="22"/>
      <c r="G33" s="9">
        <v>314.11</v>
      </c>
      <c r="H33" s="9"/>
      <c r="I33" s="9"/>
      <c r="J33" s="22"/>
      <c r="K33" s="9"/>
      <c r="L33" s="50"/>
      <c r="M33" s="8"/>
    </row>
    <row r="34" spans="2:13" ht="15.75" thickBot="1">
      <c r="B34" s="21" t="s">
        <v>32</v>
      </c>
      <c r="C34" s="7"/>
      <c r="D34" s="7"/>
      <c r="E34" s="7"/>
      <c r="F34" s="7"/>
      <c r="G34" s="9">
        <v>235.58</v>
      </c>
      <c r="H34" s="8"/>
      <c r="I34" s="8"/>
      <c r="J34" s="47"/>
      <c r="K34" s="46"/>
      <c r="L34" s="51"/>
      <c r="M34" s="8"/>
    </row>
    <row r="35" spans="2:13" s="52" customFormat="1" ht="16.5" thickBot="1">
      <c r="B35" s="53"/>
      <c r="C35" s="54" t="s">
        <v>27</v>
      </c>
      <c r="D35" s="54"/>
      <c r="E35" s="54"/>
      <c r="F35" s="54"/>
      <c r="G35" s="55">
        <f aca="true" t="shared" si="0" ref="G35:M35">G18+G23</f>
        <v>18032.28</v>
      </c>
      <c r="H35" s="55">
        <f t="shared" si="0"/>
        <v>34665.57</v>
      </c>
      <c r="I35" s="56">
        <f t="shared" si="0"/>
        <v>5199.8355</v>
      </c>
      <c r="J35" s="55">
        <f t="shared" si="0"/>
        <v>28597.940000000002</v>
      </c>
      <c r="K35" s="56">
        <f t="shared" si="0"/>
        <v>29465.734500000002</v>
      </c>
      <c r="L35" s="56">
        <f t="shared" si="0"/>
        <v>23398.1045</v>
      </c>
      <c r="M35" s="56">
        <f t="shared" si="0"/>
        <v>5365.824500000001</v>
      </c>
    </row>
    <row r="36" spans="10:14" ht="12.75">
      <c r="J36" s="22"/>
      <c r="K36" s="22"/>
      <c r="L36" s="22"/>
      <c r="M36" s="7"/>
      <c r="N36" s="7"/>
    </row>
    <row r="37" spans="2:14" ht="12.75">
      <c r="B37" t="s">
        <v>33</v>
      </c>
      <c r="J37" s="22"/>
      <c r="K37" s="22"/>
      <c r="L37" s="22"/>
      <c r="M37" s="22"/>
      <c r="N37" s="7"/>
    </row>
    <row r="38" spans="10:14" ht="12.75">
      <c r="J38" s="22"/>
      <c r="K38" s="22"/>
      <c r="L38" s="22"/>
      <c r="M38" s="22"/>
      <c r="N38" s="7"/>
    </row>
    <row r="39" spans="2:14" ht="12.75">
      <c r="B39" t="s">
        <v>34</v>
      </c>
      <c r="J39" s="22"/>
      <c r="K39" s="22"/>
      <c r="L39" s="22"/>
      <c r="M39" s="22"/>
      <c r="N39" s="7"/>
    </row>
    <row r="40" spans="10:14" ht="12.75">
      <c r="J40" s="22"/>
      <c r="K40" s="22"/>
      <c r="L40" s="22"/>
      <c r="M40" s="22"/>
      <c r="N40" s="7"/>
    </row>
    <row r="41" spans="10:14" ht="12.75">
      <c r="J41" s="22"/>
      <c r="K41" s="22"/>
      <c r="L41" s="22"/>
      <c r="M41" s="22"/>
      <c r="N41" s="7"/>
    </row>
    <row r="42" spans="10:14" ht="12.75">
      <c r="J42" s="22"/>
      <c r="K42" s="22"/>
      <c r="L42" s="22"/>
      <c r="M42" s="22"/>
      <c r="N42" s="7"/>
    </row>
    <row r="43" spans="10:14" ht="12.75">
      <c r="J43" s="22"/>
      <c r="K43" s="22"/>
      <c r="L43" s="22"/>
      <c r="M43" s="7"/>
      <c r="N43" s="7"/>
    </row>
    <row r="44" spans="10:14" ht="12.75">
      <c r="J44" s="22"/>
      <c r="K44" s="22"/>
      <c r="L44" s="22"/>
      <c r="M44" s="7"/>
      <c r="N44" s="7"/>
    </row>
    <row r="45" spans="10:14" ht="12.75">
      <c r="J45" s="22"/>
      <c r="K45" s="22"/>
      <c r="L45" s="22"/>
      <c r="M45" s="7"/>
      <c r="N45" s="7"/>
    </row>
    <row r="46" spans="10:14" ht="15">
      <c r="J46" s="47"/>
      <c r="K46" s="47"/>
      <c r="L46" s="47"/>
      <c r="M46" s="22"/>
      <c r="N46" s="7"/>
    </row>
    <row r="47" spans="10:14" ht="12.75">
      <c r="J47" s="22"/>
      <c r="K47" s="22"/>
      <c r="L47" s="22"/>
      <c r="M47" s="22"/>
      <c r="N47" s="7"/>
    </row>
    <row r="48" spans="10:14" ht="12.75">
      <c r="J48" s="22"/>
      <c r="K48" s="22"/>
      <c r="L48" s="22"/>
      <c r="M48" s="7"/>
      <c r="N48" s="7"/>
    </row>
    <row r="49" spans="10:14" ht="15.75">
      <c r="J49" s="57"/>
      <c r="K49" s="57"/>
      <c r="L49" s="57"/>
      <c r="M49" s="57"/>
      <c r="N49" s="7"/>
    </row>
    <row r="50" spans="10:14" ht="12.75">
      <c r="J50" s="22"/>
      <c r="K50" s="22"/>
      <c r="L50" s="22"/>
      <c r="M50" s="7"/>
      <c r="N50" s="7"/>
    </row>
    <row r="51" spans="10:13" ht="12.75">
      <c r="J51" s="22"/>
      <c r="K51" s="22"/>
      <c r="L51" s="22"/>
      <c r="M51" s="7"/>
    </row>
    <row r="52" spans="10:13" ht="12.75">
      <c r="J52" s="7"/>
      <c r="K52" s="7"/>
      <c r="L52" s="7"/>
      <c r="M52" s="7"/>
    </row>
    <row r="53" spans="10:13" ht="12.75">
      <c r="J53" s="7"/>
      <c r="K53" s="7"/>
      <c r="L53" s="7"/>
      <c r="M53" s="7"/>
    </row>
    <row r="54" spans="10:13" ht="15.75">
      <c r="J54" s="58"/>
      <c r="K54" s="58"/>
      <c r="L54" s="58"/>
      <c r="M54" s="7"/>
    </row>
    <row r="55" spans="10:13" ht="12.75">
      <c r="J55" s="7"/>
      <c r="K55" s="7"/>
      <c r="L55" s="7"/>
      <c r="M55" s="7"/>
    </row>
    <row r="56" spans="10:13" ht="12.75">
      <c r="J56" s="7"/>
      <c r="K56" s="7"/>
      <c r="L56" s="7"/>
      <c r="M56" s="7"/>
    </row>
    <row r="57" spans="10:13" ht="12.75">
      <c r="J57" s="7"/>
      <c r="K57" s="7"/>
      <c r="L57" s="7"/>
      <c r="M57" s="7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1"/>
  <sheetViews>
    <sheetView workbookViewId="0" topLeftCell="A1">
      <selection activeCell="A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42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43</v>
      </c>
      <c r="C7" s="2"/>
      <c r="D7" s="2"/>
      <c r="E7" s="2"/>
    </row>
    <row r="8" spans="2:5" s="1" customFormat="1" ht="15">
      <c r="B8" s="2" t="s">
        <v>48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10</v>
      </c>
      <c r="K10" s="61" t="s">
        <v>11</v>
      </c>
    </row>
    <row r="11" spans="2:11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16</v>
      </c>
      <c r="K11" s="33" t="s">
        <v>44</v>
      </c>
    </row>
    <row r="12" spans="2:11" ht="12.75">
      <c r="B12" s="6"/>
      <c r="C12" s="7"/>
      <c r="D12" s="7"/>
      <c r="E12" s="7"/>
      <c r="F12" s="7"/>
      <c r="G12" s="8"/>
      <c r="H12" s="8" t="s">
        <v>12</v>
      </c>
      <c r="I12" s="8" t="s">
        <v>50</v>
      </c>
      <c r="J12" s="8" t="s">
        <v>18</v>
      </c>
      <c r="K12" s="33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33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62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51</v>
      </c>
      <c r="J17" s="8" t="s">
        <v>22</v>
      </c>
      <c r="K17" s="33" t="s">
        <v>45</v>
      </c>
    </row>
    <row r="18" spans="2:13" s="2" customFormat="1" ht="15.75" thickBot="1">
      <c r="B18" s="16">
        <v>1</v>
      </c>
      <c r="C18" s="17" t="s">
        <v>25</v>
      </c>
      <c r="D18" s="17"/>
      <c r="E18" s="17"/>
      <c r="F18" s="17"/>
      <c r="G18" s="18">
        <f>SUM(G19:G21)</f>
        <v>2000</v>
      </c>
      <c r="H18" s="16">
        <v>14727.2</v>
      </c>
      <c r="I18" s="19">
        <f>H18*10%</f>
        <v>1472.7200000000003</v>
      </c>
      <c r="J18" s="19">
        <f>H18-I18</f>
        <v>13254.48</v>
      </c>
      <c r="K18" s="64">
        <f>J18-G18</f>
        <v>11254.48</v>
      </c>
      <c r="M18" s="47"/>
    </row>
    <row r="19" spans="2:13" s="2" customFormat="1" ht="15">
      <c r="B19" s="65"/>
      <c r="C19" s="22" t="s">
        <v>49</v>
      </c>
      <c r="D19" s="22"/>
      <c r="E19" s="47"/>
      <c r="F19" s="47"/>
      <c r="G19" s="66"/>
      <c r="H19" s="67"/>
      <c r="I19" s="68"/>
      <c r="J19" s="68"/>
      <c r="K19" s="68"/>
      <c r="L19" s="69"/>
      <c r="M19" s="47"/>
    </row>
    <row r="20" spans="2:13" s="1" customFormat="1" ht="13.5" customHeight="1">
      <c r="B20" s="70">
        <v>1</v>
      </c>
      <c r="C20" s="28" t="s">
        <v>52</v>
      </c>
      <c r="D20" s="28"/>
      <c r="E20" s="71"/>
      <c r="F20" s="71"/>
      <c r="G20" s="34">
        <v>2000</v>
      </c>
      <c r="H20" s="72"/>
      <c r="I20" s="73"/>
      <c r="J20" s="73"/>
      <c r="K20" s="73"/>
      <c r="L20" s="74"/>
      <c r="M20" s="71"/>
    </row>
    <row r="21" spans="2:13" ht="13.5" thickBot="1">
      <c r="B21" s="6"/>
      <c r="C21" s="7"/>
      <c r="D21" s="7"/>
      <c r="E21" s="7"/>
      <c r="F21" s="7"/>
      <c r="G21" s="8"/>
      <c r="H21" s="8"/>
      <c r="I21" s="8"/>
      <c r="J21" s="8"/>
      <c r="K21" s="33"/>
      <c r="M21" s="7"/>
    </row>
    <row r="22" spans="2:13" s="2" customFormat="1" ht="15.75" thickBot="1">
      <c r="B22" s="16">
        <v>2</v>
      </c>
      <c r="C22" s="17" t="s">
        <v>26</v>
      </c>
      <c r="D22" s="17"/>
      <c r="E22" s="17"/>
      <c r="F22" s="17"/>
      <c r="G22" s="18">
        <f>G25+G27</f>
        <v>911.6199999999999</v>
      </c>
      <c r="H22" s="17">
        <v>3945.25</v>
      </c>
      <c r="I22" s="37">
        <f>H22*10%</f>
        <v>394.52500000000003</v>
      </c>
      <c r="J22" s="19">
        <f>H22-I22</f>
        <v>3550.725</v>
      </c>
      <c r="K22" s="64">
        <f>J22-G22</f>
        <v>2639.105</v>
      </c>
      <c r="M22" s="47"/>
    </row>
    <row r="23" spans="2:13" s="20" customFormat="1" ht="12.75">
      <c r="B23" s="21"/>
      <c r="C23" s="22"/>
      <c r="D23" s="22"/>
      <c r="E23" s="22"/>
      <c r="F23" s="22"/>
      <c r="G23" s="48"/>
      <c r="H23" s="9"/>
      <c r="I23" s="23"/>
      <c r="J23" s="9"/>
      <c r="K23" s="9"/>
      <c r="L23" s="48"/>
      <c r="M23" s="22"/>
    </row>
    <row r="24" spans="2:13" ht="13.5" thickBot="1">
      <c r="B24" s="6"/>
      <c r="C24" s="75"/>
      <c r="D24" s="7"/>
      <c r="E24" s="7"/>
      <c r="F24" s="7"/>
      <c r="G24" s="8"/>
      <c r="H24" s="8"/>
      <c r="I24" s="8"/>
      <c r="J24" s="8"/>
      <c r="K24" s="33"/>
      <c r="M24" s="7"/>
    </row>
    <row r="25" spans="2:13" s="20" customFormat="1" ht="15.75" thickBot="1">
      <c r="B25" s="21"/>
      <c r="C25" s="41" t="s">
        <v>46</v>
      </c>
      <c r="D25" s="22"/>
      <c r="E25" s="22"/>
      <c r="F25" s="22"/>
      <c r="G25" s="42">
        <f>SUM(G23:G24)</f>
        <v>0</v>
      </c>
      <c r="H25" s="9"/>
      <c r="I25" s="9"/>
      <c r="J25" s="9"/>
      <c r="K25" s="32"/>
      <c r="M25" s="22"/>
    </row>
    <row r="26" spans="2:13" ht="13.5" thickBot="1">
      <c r="B26" s="6"/>
      <c r="C26" s="7"/>
      <c r="D26" s="7"/>
      <c r="E26" s="7"/>
      <c r="F26" s="7"/>
      <c r="G26" s="8"/>
      <c r="H26" s="8"/>
      <c r="I26" s="8"/>
      <c r="J26" s="8"/>
      <c r="K26" s="33"/>
      <c r="M26" s="7"/>
    </row>
    <row r="27" spans="2:13" s="2" customFormat="1" ht="15.75" thickBot="1">
      <c r="B27" s="16"/>
      <c r="C27" s="17" t="s">
        <v>29</v>
      </c>
      <c r="D27" s="17"/>
      <c r="E27" s="17"/>
      <c r="F27" s="17"/>
      <c r="G27" s="42">
        <f>SUM(G28:G34)</f>
        <v>911.6199999999999</v>
      </c>
      <c r="H27" s="17"/>
      <c r="I27" s="76"/>
      <c r="J27" s="76"/>
      <c r="K27" s="77"/>
      <c r="M27" s="47"/>
    </row>
    <row r="28" spans="2:13" s="20" customFormat="1" ht="12.75">
      <c r="B28" s="21" t="s">
        <v>37</v>
      </c>
      <c r="C28" s="22"/>
      <c r="D28" s="22"/>
      <c r="E28" s="22"/>
      <c r="F28" s="22"/>
      <c r="G28" s="9">
        <v>26.88</v>
      </c>
      <c r="H28" s="9"/>
      <c r="I28" s="9"/>
      <c r="J28" s="9"/>
      <c r="K28" s="32"/>
      <c r="M28" s="22"/>
    </row>
    <row r="29" spans="2:13" s="20" customFormat="1" ht="12.75">
      <c r="B29" s="21" t="s">
        <v>38</v>
      </c>
      <c r="C29" s="22"/>
      <c r="D29" s="22"/>
      <c r="E29" s="22"/>
      <c r="F29" s="22"/>
      <c r="G29" s="9">
        <v>129.53</v>
      </c>
      <c r="H29" s="9"/>
      <c r="I29" s="9"/>
      <c r="J29" s="9"/>
      <c r="K29" s="32"/>
      <c r="M29" s="22"/>
    </row>
    <row r="30" spans="2:13" s="20" customFormat="1" ht="12.75">
      <c r="B30" s="21" t="s">
        <v>30</v>
      </c>
      <c r="C30" s="22"/>
      <c r="D30" s="22"/>
      <c r="E30" s="22"/>
      <c r="F30" s="22"/>
      <c r="G30" s="9">
        <v>129.53</v>
      </c>
      <c r="H30" s="9"/>
      <c r="I30" s="9"/>
      <c r="J30" s="9"/>
      <c r="K30" s="32"/>
      <c r="M30" s="22"/>
    </row>
    <row r="31" spans="2:13" s="20" customFormat="1" ht="12.75">
      <c r="B31" s="21" t="s">
        <v>31</v>
      </c>
      <c r="C31" s="22"/>
      <c r="D31" s="22"/>
      <c r="E31" s="22"/>
      <c r="F31" s="22"/>
      <c r="G31" s="9">
        <v>156.42</v>
      </c>
      <c r="H31" s="9"/>
      <c r="I31" s="9"/>
      <c r="J31" s="9"/>
      <c r="K31" s="32"/>
      <c r="M31" s="22"/>
    </row>
    <row r="32" spans="2:13" s="20" customFormat="1" ht="12.75">
      <c r="B32" s="21" t="s">
        <v>32</v>
      </c>
      <c r="C32" s="22"/>
      <c r="D32" s="22"/>
      <c r="E32" s="22"/>
      <c r="F32" s="22"/>
      <c r="G32" s="9">
        <v>156.42</v>
      </c>
      <c r="H32" s="9"/>
      <c r="I32" s="9"/>
      <c r="J32" s="9"/>
      <c r="K32" s="32"/>
      <c r="M32" s="22"/>
    </row>
    <row r="33" spans="2:13" s="20" customFormat="1" ht="12.75">
      <c r="B33" s="21" t="s">
        <v>49</v>
      </c>
      <c r="C33" s="22"/>
      <c r="D33" s="22"/>
      <c r="E33" s="22"/>
      <c r="F33" s="22"/>
      <c r="G33" s="9">
        <v>156.42</v>
      </c>
      <c r="H33" s="9"/>
      <c r="I33" s="9"/>
      <c r="J33" s="9"/>
      <c r="K33" s="32"/>
      <c r="M33" s="22"/>
    </row>
    <row r="34" spans="2:13" ht="13.5" thickBot="1">
      <c r="B34" s="21" t="s">
        <v>47</v>
      </c>
      <c r="C34" s="7"/>
      <c r="D34" s="7"/>
      <c r="E34" s="7"/>
      <c r="F34" s="7"/>
      <c r="G34" s="9">
        <v>156.42</v>
      </c>
      <c r="H34" s="8"/>
      <c r="I34" s="8"/>
      <c r="J34" s="8"/>
      <c r="K34" s="33"/>
      <c r="M34" s="7"/>
    </row>
    <row r="35" spans="2:13" s="52" customFormat="1" ht="16.5" thickBot="1">
      <c r="B35" s="53"/>
      <c r="C35" s="54" t="s">
        <v>27</v>
      </c>
      <c r="D35" s="54"/>
      <c r="E35" s="54"/>
      <c r="F35" s="54"/>
      <c r="G35" s="55">
        <f>G18+G22</f>
        <v>2911.62</v>
      </c>
      <c r="H35" s="55">
        <f>H18+H22</f>
        <v>18672.45</v>
      </c>
      <c r="I35" s="56">
        <f>I18+I22</f>
        <v>1867.2450000000003</v>
      </c>
      <c r="J35" s="56">
        <f>J18+J22</f>
        <v>16805.204999999998</v>
      </c>
      <c r="K35" s="56">
        <f>K18+K22</f>
        <v>13893.585</v>
      </c>
      <c r="M35" s="57"/>
    </row>
    <row r="36" ht="12.75">
      <c r="M36" s="7"/>
    </row>
    <row r="37" spans="2:13" ht="12.75">
      <c r="B37" t="s">
        <v>33</v>
      </c>
      <c r="M37" s="7"/>
    </row>
    <row r="39" ht="12.75">
      <c r="B39" t="s">
        <v>34</v>
      </c>
    </row>
    <row r="41" s="20" customFormat="1" ht="12.75">
      <c r="B41" s="20" t="s">
        <v>53</v>
      </c>
    </row>
  </sheetData>
  <printOptions/>
  <pageMargins left="0.75" right="0.75" top="1" bottom="1" header="0.5" footer="0.5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E27" sqref="E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42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35</v>
      </c>
      <c r="C7" s="2"/>
      <c r="D7" s="2"/>
      <c r="E7" s="2"/>
    </row>
    <row r="8" spans="2:5" s="1" customFormat="1" ht="15">
      <c r="B8" s="2" t="s">
        <v>54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10</v>
      </c>
      <c r="K10" s="61" t="s">
        <v>11</v>
      </c>
    </row>
    <row r="11" spans="2:11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16</v>
      </c>
      <c r="K11" s="33" t="s">
        <v>44</v>
      </c>
    </row>
    <row r="12" spans="2:11" ht="12.75">
      <c r="B12" s="6"/>
      <c r="C12" s="7"/>
      <c r="D12" s="7"/>
      <c r="E12" s="7"/>
      <c r="F12" s="7"/>
      <c r="G12" s="8"/>
      <c r="H12" s="8" t="s">
        <v>12</v>
      </c>
      <c r="I12" s="8" t="s">
        <v>50</v>
      </c>
      <c r="J12" s="8" t="s">
        <v>18</v>
      </c>
      <c r="K12" s="33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33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62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51</v>
      </c>
      <c r="J17" s="8" t="s">
        <v>22</v>
      </c>
      <c r="K17" s="33" t="s">
        <v>45</v>
      </c>
    </row>
    <row r="18" spans="2:13" s="2" customFormat="1" ht="15.75" thickBot="1">
      <c r="B18" s="16">
        <v>1</v>
      </c>
      <c r="C18" s="17" t="s">
        <v>25</v>
      </c>
      <c r="D18" s="17"/>
      <c r="E18" s="17"/>
      <c r="F18" s="17"/>
      <c r="G18" s="18">
        <f>SUM(G19:G21)</f>
        <v>0</v>
      </c>
      <c r="H18" s="16">
        <v>8686.32</v>
      </c>
      <c r="I18" s="19">
        <f>H18*10%</f>
        <v>868.6320000000001</v>
      </c>
      <c r="J18" s="19">
        <f>H18-I18</f>
        <v>7817.688</v>
      </c>
      <c r="K18" s="64">
        <f>J18-G18</f>
        <v>7817.688</v>
      </c>
      <c r="M18" s="47"/>
    </row>
    <row r="19" spans="2:13" s="2" customFormat="1" ht="15">
      <c r="B19" s="65"/>
      <c r="C19" s="22"/>
      <c r="D19" s="22"/>
      <c r="E19" s="47"/>
      <c r="F19" s="47"/>
      <c r="G19" s="66"/>
      <c r="H19" s="67"/>
      <c r="I19" s="68"/>
      <c r="J19" s="68"/>
      <c r="K19" s="68"/>
      <c r="L19" s="69"/>
      <c r="M19" s="47"/>
    </row>
    <row r="20" spans="2:13" s="1" customFormat="1" ht="13.5" customHeight="1">
      <c r="B20" s="70"/>
      <c r="C20" s="28"/>
      <c r="D20" s="28"/>
      <c r="E20" s="71"/>
      <c r="F20" s="71"/>
      <c r="G20" s="34"/>
      <c r="H20" s="72"/>
      <c r="I20" s="73"/>
      <c r="J20" s="73"/>
      <c r="K20" s="73"/>
      <c r="L20" s="74"/>
      <c r="M20" s="71"/>
    </row>
    <row r="21" spans="2:13" ht="13.5" thickBot="1">
      <c r="B21" s="6"/>
      <c r="C21" s="7"/>
      <c r="D21" s="7"/>
      <c r="E21" s="7"/>
      <c r="F21" s="7"/>
      <c r="G21" s="8"/>
      <c r="H21" s="8"/>
      <c r="I21" s="8"/>
      <c r="J21" s="8"/>
      <c r="K21" s="33"/>
      <c r="M21" s="7"/>
    </row>
    <row r="22" spans="2:13" s="2" customFormat="1" ht="15.75" thickBot="1">
      <c r="B22" s="16">
        <v>2</v>
      </c>
      <c r="C22" s="17" t="s">
        <v>26</v>
      </c>
      <c r="D22" s="17"/>
      <c r="E22" s="17"/>
      <c r="F22" s="17"/>
      <c r="G22" s="18">
        <f>G25+G27</f>
        <v>314.11</v>
      </c>
      <c r="H22" s="17">
        <v>2063.47</v>
      </c>
      <c r="I22" s="37">
        <f>H22*10%</f>
        <v>206.34699999999998</v>
      </c>
      <c r="J22" s="19">
        <f>H22-I22</f>
        <v>1857.1229999999998</v>
      </c>
      <c r="K22" s="64">
        <f>J22-G22</f>
        <v>1543.013</v>
      </c>
      <c r="M22" s="47"/>
    </row>
    <row r="23" spans="2:13" s="20" customFormat="1" ht="12.75">
      <c r="B23" s="21"/>
      <c r="C23" s="22"/>
      <c r="D23" s="22"/>
      <c r="E23" s="22"/>
      <c r="F23" s="22"/>
      <c r="G23" s="48"/>
      <c r="H23" s="9"/>
      <c r="I23" s="23"/>
      <c r="J23" s="9"/>
      <c r="K23" s="9"/>
      <c r="L23" s="48"/>
      <c r="M23" s="22"/>
    </row>
    <row r="24" spans="2:13" ht="13.5" thickBot="1">
      <c r="B24" s="6"/>
      <c r="C24" s="75"/>
      <c r="D24" s="7"/>
      <c r="E24" s="7"/>
      <c r="F24" s="7"/>
      <c r="G24" s="8"/>
      <c r="H24" s="8"/>
      <c r="I24" s="8"/>
      <c r="J24" s="8"/>
      <c r="K24" s="33"/>
      <c r="M24" s="7"/>
    </row>
    <row r="25" spans="2:13" s="20" customFormat="1" ht="15.75" thickBot="1">
      <c r="B25" s="21"/>
      <c r="C25" s="41" t="s">
        <v>46</v>
      </c>
      <c r="D25" s="22"/>
      <c r="E25" s="22"/>
      <c r="F25" s="22"/>
      <c r="G25" s="42">
        <f>SUM(G23:G24)</f>
        <v>0</v>
      </c>
      <c r="H25" s="9"/>
      <c r="I25" s="9"/>
      <c r="J25" s="9"/>
      <c r="K25" s="32"/>
      <c r="M25" s="22"/>
    </row>
    <row r="26" spans="2:13" ht="13.5" thickBot="1">
      <c r="B26" s="6"/>
      <c r="C26" s="7"/>
      <c r="D26" s="7"/>
      <c r="E26" s="7"/>
      <c r="F26" s="7"/>
      <c r="G26" s="8"/>
      <c r="H26" s="8"/>
      <c r="I26" s="8"/>
      <c r="J26" s="8"/>
      <c r="K26" s="33"/>
      <c r="M26" s="7"/>
    </row>
    <row r="27" spans="2:13" s="2" customFormat="1" ht="15.75" thickBot="1">
      <c r="B27" s="16"/>
      <c r="C27" s="17" t="s">
        <v>29</v>
      </c>
      <c r="D27" s="17"/>
      <c r="E27" s="17" t="s">
        <v>69</v>
      </c>
      <c r="F27" s="17"/>
      <c r="G27" s="42">
        <f>SUM(G28:G28)</f>
        <v>314.11</v>
      </c>
      <c r="H27" s="17"/>
      <c r="I27" s="76"/>
      <c r="J27" s="76"/>
      <c r="K27" s="77"/>
      <c r="M27" s="47"/>
    </row>
    <row r="28" spans="2:13" ht="13.5" thickBot="1">
      <c r="B28" s="21" t="s">
        <v>47</v>
      </c>
      <c r="C28" s="7"/>
      <c r="D28" s="7"/>
      <c r="E28" s="7"/>
      <c r="F28" s="7"/>
      <c r="G28" s="9">
        <v>314.11</v>
      </c>
      <c r="H28" s="8"/>
      <c r="I28" s="8"/>
      <c r="J28" s="8"/>
      <c r="K28" s="33"/>
      <c r="M28" s="7"/>
    </row>
    <row r="29" spans="2:13" s="52" customFormat="1" ht="16.5" thickBot="1">
      <c r="B29" s="53"/>
      <c r="C29" s="54" t="s">
        <v>27</v>
      </c>
      <c r="D29" s="54"/>
      <c r="E29" s="54"/>
      <c r="F29" s="54"/>
      <c r="G29" s="55">
        <f>G18+G22</f>
        <v>314.11</v>
      </c>
      <c r="H29" s="55">
        <f>H18+H22</f>
        <v>10749.789999999999</v>
      </c>
      <c r="I29" s="56">
        <f>I18+I22</f>
        <v>1074.979</v>
      </c>
      <c r="J29" s="56">
        <f>J18+J22</f>
        <v>9674.811</v>
      </c>
      <c r="K29" s="56">
        <f>K18+K22</f>
        <v>9360.701000000001</v>
      </c>
      <c r="M29" s="57"/>
    </row>
    <row r="30" ht="12.75">
      <c r="M30" s="7"/>
    </row>
    <row r="31" ht="12.75">
      <c r="M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D1">
      <selection activeCell="E27" sqref="E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42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35</v>
      </c>
      <c r="C7" s="2"/>
      <c r="D7" s="2"/>
      <c r="E7" s="2"/>
    </row>
    <row r="8" spans="2:5" s="1" customFormat="1" ht="15">
      <c r="B8" s="2" t="s">
        <v>55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10</v>
      </c>
      <c r="K10" s="5" t="s">
        <v>57</v>
      </c>
      <c r="L10" s="61" t="s">
        <v>11</v>
      </c>
    </row>
    <row r="11" spans="2:12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16</v>
      </c>
      <c r="K11" s="8" t="s">
        <v>63</v>
      </c>
      <c r="L11" s="33" t="s">
        <v>44</v>
      </c>
    </row>
    <row r="12" spans="2:12" ht="12.75">
      <c r="B12" s="6"/>
      <c r="C12" s="7"/>
      <c r="D12" s="7"/>
      <c r="E12" s="7"/>
      <c r="F12" s="7"/>
      <c r="G12" s="8"/>
      <c r="H12" s="8" t="s">
        <v>12</v>
      </c>
      <c r="I12" s="8" t="s">
        <v>50</v>
      </c>
      <c r="J12" s="8" t="s">
        <v>18</v>
      </c>
      <c r="K12" s="8" t="s">
        <v>59</v>
      </c>
      <c r="L12" s="33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60</v>
      </c>
      <c r="L13" s="33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61</v>
      </c>
      <c r="L14" s="62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78"/>
      <c r="L15" s="62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79">
        <v>7</v>
      </c>
      <c r="L16" s="6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51</v>
      </c>
      <c r="J17" s="8" t="s">
        <v>22</v>
      </c>
      <c r="K17" s="43"/>
      <c r="L17" s="33" t="s">
        <v>62</v>
      </c>
    </row>
    <row r="18" spans="2:14" s="2" customFormat="1" ht="15.75" thickBot="1">
      <c r="B18" s="16">
        <v>1</v>
      </c>
      <c r="C18" s="17" t="s">
        <v>25</v>
      </c>
      <c r="D18" s="17"/>
      <c r="E18" s="17"/>
      <c r="F18" s="17"/>
      <c r="G18" s="18">
        <f>SUM(G19:G21)</f>
        <v>0</v>
      </c>
      <c r="H18" s="16">
        <v>9020.32</v>
      </c>
      <c r="I18" s="19">
        <f>H18*10%</f>
        <v>902.032</v>
      </c>
      <c r="J18" s="19">
        <f>H18-I18</f>
        <v>8118.288</v>
      </c>
      <c r="K18" s="38">
        <v>-7817.69</v>
      </c>
      <c r="L18" s="64">
        <f>J18-K18-G18</f>
        <v>15935.978</v>
      </c>
      <c r="N18" s="47"/>
    </row>
    <row r="19" spans="2:14" s="2" customFormat="1" ht="15">
      <c r="B19" s="65"/>
      <c r="C19" s="22"/>
      <c r="D19" s="22"/>
      <c r="E19" s="47"/>
      <c r="F19" s="47"/>
      <c r="G19" s="66"/>
      <c r="H19" s="67"/>
      <c r="I19" s="68"/>
      <c r="J19" s="68"/>
      <c r="K19" s="68"/>
      <c r="L19" s="68"/>
      <c r="M19" s="69"/>
      <c r="N19" s="47"/>
    </row>
    <row r="20" spans="2:14" s="1" customFormat="1" ht="13.5" customHeight="1">
      <c r="B20" s="70"/>
      <c r="C20" s="28"/>
      <c r="D20" s="28"/>
      <c r="E20" s="71"/>
      <c r="F20" s="71"/>
      <c r="G20" s="34"/>
      <c r="H20" s="72"/>
      <c r="I20" s="73"/>
      <c r="J20" s="73"/>
      <c r="K20" s="73"/>
      <c r="L20" s="73"/>
      <c r="M20" s="74"/>
      <c r="N20" s="71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43"/>
      <c r="L21" s="33"/>
      <c r="N21" s="7"/>
    </row>
    <row r="22" spans="2:14" s="2" customFormat="1" ht="15.75" thickBot="1">
      <c r="B22" s="16">
        <v>2</v>
      </c>
      <c r="C22" s="17" t="s">
        <v>26</v>
      </c>
      <c r="D22" s="17"/>
      <c r="E22" s="17"/>
      <c r="F22" s="17"/>
      <c r="G22" s="18">
        <f>G25+G27</f>
        <v>314.11</v>
      </c>
      <c r="H22" s="17">
        <v>4282.48</v>
      </c>
      <c r="I22" s="37">
        <f>H22*10%</f>
        <v>428.248</v>
      </c>
      <c r="J22" s="19">
        <f>H22-I22</f>
        <v>3854.2319999999995</v>
      </c>
      <c r="K22" s="38">
        <v>-1543.01</v>
      </c>
      <c r="L22" s="64">
        <f>J22-K22-G22</f>
        <v>5083.132</v>
      </c>
      <c r="N22" s="47"/>
    </row>
    <row r="23" spans="2:14" s="20" customFormat="1" ht="12.75">
      <c r="B23" s="21"/>
      <c r="C23" s="22"/>
      <c r="D23" s="22"/>
      <c r="E23" s="22"/>
      <c r="F23" s="22"/>
      <c r="G23" s="48"/>
      <c r="H23" s="9"/>
      <c r="I23" s="23"/>
      <c r="J23" s="9"/>
      <c r="K23" s="9"/>
      <c r="L23" s="9"/>
      <c r="M23" s="48"/>
      <c r="N23" s="22"/>
    </row>
    <row r="24" spans="2:14" ht="13.5" thickBot="1">
      <c r="B24" s="6"/>
      <c r="C24" s="75"/>
      <c r="D24" s="7"/>
      <c r="E24" s="7"/>
      <c r="F24" s="7"/>
      <c r="G24" s="8"/>
      <c r="H24" s="8"/>
      <c r="I24" s="8"/>
      <c r="J24" s="8"/>
      <c r="K24" s="43"/>
      <c r="L24" s="33"/>
      <c r="N24" s="7"/>
    </row>
    <row r="25" spans="2:14" s="20" customFormat="1" ht="15.75" thickBot="1">
      <c r="B25" s="21"/>
      <c r="C25" s="41" t="s">
        <v>46</v>
      </c>
      <c r="D25" s="22"/>
      <c r="E25" s="22"/>
      <c r="F25" s="22"/>
      <c r="G25" s="42">
        <f>SUM(G23:G24)</f>
        <v>0</v>
      </c>
      <c r="H25" s="9"/>
      <c r="I25" s="9"/>
      <c r="J25" s="9"/>
      <c r="K25" s="48"/>
      <c r="L25" s="32"/>
      <c r="N25" s="22"/>
    </row>
    <row r="26" spans="2:14" ht="13.5" thickBot="1">
      <c r="B26" s="6"/>
      <c r="C26" s="7"/>
      <c r="D26" s="7"/>
      <c r="E26" s="7"/>
      <c r="F26" s="7"/>
      <c r="G26" s="8"/>
      <c r="H26" s="8"/>
      <c r="I26" s="8"/>
      <c r="J26" s="8"/>
      <c r="K26" s="43"/>
      <c r="L26" s="33"/>
      <c r="N26" s="7"/>
    </row>
    <row r="27" spans="2:14" s="2" customFormat="1" ht="15.75" thickBot="1">
      <c r="B27" s="16"/>
      <c r="C27" s="17" t="s">
        <v>29</v>
      </c>
      <c r="D27" s="17"/>
      <c r="E27" s="17" t="s">
        <v>69</v>
      </c>
      <c r="F27" s="17"/>
      <c r="G27" s="42">
        <f>SUM(G28:G28)</f>
        <v>314.11</v>
      </c>
      <c r="H27" s="17"/>
      <c r="I27" s="76"/>
      <c r="J27" s="76"/>
      <c r="K27" s="80"/>
      <c r="L27" s="77"/>
      <c r="N27" s="47"/>
    </row>
    <row r="28" spans="2:14" ht="13.5" thickBot="1">
      <c r="B28" s="21" t="s">
        <v>56</v>
      </c>
      <c r="C28" s="7"/>
      <c r="D28" s="7"/>
      <c r="E28" s="7"/>
      <c r="F28" s="7"/>
      <c r="G28" s="9">
        <v>314.11</v>
      </c>
      <c r="H28" s="8"/>
      <c r="I28" s="8"/>
      <c r="J28" s="8"/>
      <c r="K28" s="43"/>
      <c r="L28" s="33"/>
      <c r="N28" s="7"/>
    </row>
    <row r="29" spans="2:14" s="52" customFormat="1" ht="16.5" thickBot="1">
      <c r="B29" s="53"/>
      <c r="C29" s="54" t="s">
        <v>27</v>
      </c>
      <c r="D29" s="54"/>
      <c r="E29" s="54"/>
      <c r="F29" s="54"/>
      <c r="G29" s="55">
        <f aca="true" t="shared" si="0" ref="G29:L29">G18+G22</f>
        <v>314.11</v>
      </c>
      <c r="H29" s="55">
        <f t="shared" si="0"/>
        <v>13302.8</v>
      </c>
      <c r="I29" s="56">
        <f t="shared" si="0"/>
        <v>1330.28</v>
      </c>
      <c r="J29" s="56">
        <f t="shared" si="0"/>
        <v>11972.519999999999</v>
      </c>
      <c r="K29" s="56">
        <f t="shared" si="0"/>
        <v>-9360.699999999999</v>
      </c>
      <c r="L29" s="56">
        <f t="shared" si="0"/>
        <v>21019.11</v>
      </c>
      <c r="N29" s="57"/>
    </row>
    <row r="30" ht="12.75">
      <c r="N30" s="7"/>
    </row>
    <row r="31" ht="12.75">
      <c r="N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42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35</v>
      </c>
      <c r="C7" s="2"/>
      <c r="D7" s="2"/>
      <c r="E7" s="2"/>
    </row>
    <row r="8" spans="2:5" s="1" customFormat="1" ht="15">
      <c r="B8" s="2" t="s">
        <v>64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10</v>
      </c>
      <c r="K10" s="5" t="s">
        <v>57</v>
      </c>
      <c r="L10" s="61" t="s">
        <v>11</v>
      </c>
    </row>
    <row r="11" spans="2:12" ht="12.75">
      <c r="B11" s="6"/>
      <c r="C11" s="7"/>
      <c r="D11" s="7"/>
      <c r="E11" s="7"/>
      <c r="F11" s="7"/>
      <c r="G11" s="8" t="s">
        <v>12</v>
      </c>
      <c r="H11" s="8" t="s">
        <v>13</v>
      </c>
      <c r="I11" s="8" t="s">
        <v>14</v>
      </c>
      <c r="J11" s="8" t="s">
        <v>16</v>
      </c>
      <c r="K11" s="8" t="s">
        <v>58</v>
      </c>
      <c r="L11" s="33" t="s">
        <v>44</v>
      </c>
    </row>
    <row r="12" spans="2:12" ht="12.75">
      <c r="B12" s="6"/>
      <c r="C12" s="7"/>
      <c r="D12" s="7"/>
      <c r="E12" s="7"/>
      <c r="F12" s="7"/>
      <c r="G12" s="8"/>
      <c r="H12" s="8" t="s">
        <v>12</v>
      </c>
      <c r="I12" s="8" t="s">
        <v>50</v>
      </c>
      <c r="J12" s="8" t="s">
        <v>18</v>
      </c>
      <c r="K12" s="8" t="s">
        <v>59</v>
      </c>
      <c r="L12" s="33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60</v>
      </c>
      <c r="L13" s="33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61</v>
      </c>
      <c r="L14" s="62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78"/>
      <c r="L15" s="62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79">
        <v>7</v>
      </c>
      <c r="L16" s="63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51</v>
      </c>
      <c r="J17" s="8" t="s">
        <v>22</v>
      </c>
      <c r="K17" s="43"/>
      <c r="L17" s="33" t="s">
        <v>62</v>
      </c>
    </row>
    <row r="18" spans="2:14" s="2" customFormat="1" ht="15.75" thickBot="1">
      <c r="B18" s="16">
        <v>1</v>
      </c>
      <c r="C18" s="17" t="s">
        <v>25</v>
      </c>
      <c r="D18" s="17"/>
      <c r="E18" s="17"/>
      <c r="F18" s="17"/>
      <c r="G18" s="18">
        <f>SUM(G19:G21)</f>
        <v>0</v>
      </c>
      <c r="H18" s="16">
        <v>9020.32</v>
      </c>
      <c r="I18" s="19">
        <f>H18*10%</f>
        <v>902.032</v>
      </c>
      <c r="J18" s="19">
        <f>H18-I18</f>
        <v>8118.288</v>
      </c>
      <c r="K18" s="38">
        <v>-15935.98</v>
      </c>
      <c r="L18" s="64">
        <f>J18-K18-G18</f>
        <v>24054.268</v>
      </c>
      <c r="N18" s="47"/>
    </row>
    <row r="19" spans="2:14" s="2" customFormat="1" ht="15">
      <c r="B19" s="65"/>
      <c r="C19" s="22"/>
      <c r="D19" s="22"/>
      <c r="E19" s="47"/>
      <c r="F19" s="47"/>
      <c r="G19" s="66"/>
      <c r="H19" s="67"/>
      <c r="I19" s="68"/>
      <c r="J19" s="68"/>
      <c r="K19" s="68"/>
      <c r="L19" s="68"/>
      <c r="M19" s="69"/>
      <c r="N19" s="47"/>
    </row>
    <row r="20" spans="2:14" s="1" customFormat="1" ht="13.5" customHeight="1">
      <c r="B20" s="70"/>
      <c r="C20" s="28"/>
      <c r="D20" s="28"/>
      <c r="E20" s="71"/>
      <c r="F20" s="71"/>
      <c r="G20" s="34"/>
      <c r="H20" s="72"/>
      <c r="I20" s="73"/>
      <c r="J20" s="73"/>
      <c r="K20" s="73"/>
      <c r="L20" s="73"/>
      <c r="M20" s="74"/>
      <c r="N20" s="71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43"/>
      <c r="L21" s="33"/>
      <c r="N21" s="7"/>
    </row>
    <row r="22" spans="2:14" s="2" customFormat="1" ht="15.75" thickBot="1">
      <c r="B22" s="16">
        <v>2</v>
      </c>
      <c r="C22" s="17" t="s">
        <v>26</v>
      </c>
      <c r="D22" s="17"/>
      <c r="E22" s="17"/>
      <c r="F22" s="17"/>
      <c r="G22" s="18">
        <f>G27+G29</f>
        <v>1144.1100000000001</v>
      </c>
      <c r="H22" s="17">
        <v>4282.48</v>
      </c>
      <c r="I22" s="37">
        <f>H22*10%</f>
        <v>428.248</v>
      </c>
      <c r="J22" s="19">
        <f>H22-I22</f>
        <v>3854.2319999999995</v>
      </c>
      <c r="K22" s="38">
        <v>-5083.13</v>
      </c>
      <c r="L22" s="64">
        <f>J22-K22-G22</f>
        <v>7793.251999999999</v>
      </c>
      <c r="N22" s="47"/>
    </row>
    <row r="23" spans="2:14" s="20" customFormat="1" ht="12.75">
      <c r="B23" s="21"/>
      <c r="C23" s="22" t="s">
        <v>66</v>
      </c>
      <c r="D23" s="22"/>
      <c r="E23" s="22"/>
      <c r="F23" s="22"/>
      <c r="G23" s="48"/>
      <c r="H23" s="9"/>
      <c r="I23" s="23"/>
      <c r="J23" s="9"/>
      <c r="K23" s="9"/>
      <c r="L23" s="9"/>
      <c r="M23" s="48"/>
      <c r="N23" s="22"/>
    </row>
    <row r="24" spans="2:14" s="26" customFormat="1" ht="12.75">
      <c r="B24" s="27">
        <v>1</v>
      </c>
      <c r="C24" s="28" t="s">
        <v>67</v>
      </c>
      <c r="D24" s="28"/>
      <c r="E24" s="28"/>
      <c r="F24" s="28"/>
      <c r="G24" s="35">
        <v>830</v>
      </c>
      <c r="H24" s="34"/>
      <c r="I24" s="29"/>
      <c r="J24" s="34"/>
      <c r="K24" s="35"/>
      <c r="L24" s="35"/>
      <c r="M24" s="28"/>
      <c r="N24" s="28"/>
    </row>
    <row r="25" spans="2:14" s="26" customFormat="1" ht="12.75">
      <c r="B25" s="27"/>
      <c r="C25" s="28" t="s">
        <v>68</v>
      </c>
      <c r="D25" s="28"/>
      <c r="E25" s="28"/>
      <c r="F25" s="28"/>
      <c r="G25" s="35"/>
      <c r="H25" s="34"/>
      <c r="I25" s="29"/>
      <c r="J25" s="34"/>
      <c r="K25" s="35"/>
      <c r="L25" s="35"/>
      <c r="M25" s="28"/>
      <c r="N25" s="28"/>
    </row>
    <row r="26" spans="2:14" ht="13.5" thickBot="1">
      <c r="B26" s="6"/>
      <c r="C26" s="75"/>
      <c r="D26" s="7"/>
      <c r="E26" s="7"/>
      <c r="F26" s="7"/>
      <c r="G26" s="8"/>
      <c r="H26" s="8"/>
      <c r="I26" s="8"/>
      <c r="J26" s="8"/>
      <c r="K26" s="43"/>
      <c r="L26" s="33"/>
      <c r="N26" s="7"/>
    </row>
    <row r="27" spans="2:14" s="20" customFormat="1" ht="15.75" thickBot="1">
      <c r="B27" s="21"/>
      <c r="C27" s="41" t="s">
        <v>46</v>
      </c>
      <c r="D27" s="22"/>
      <c r="E27" s="22"/>
      <c r="F27" s="22"/>
      <c r="G27" s="42">
        <f>SUM(G23:G26)</f>
        <v>830</v>
      </c>
      <c r="H27" s="9"/>
      <c r="I27" s="9"/>
      <c r="J27" s="9"/>
      <c r="K27" s="48"/>
      <c r="L27" s="32"/>
      <c r="N27" s="22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43"/>
      <c r="L28" s="33"/>
      <c r="N28" s="7"/>
    </row>
    <row r="29" spans="2:14" s="2" customFormat="1" ht="15.75" thickBot="1">
      <c r="B29" s="16"/>
      <c r="C29" s="17" t="s">
        <v>29</v>
      </c>
      <c r="D29" s="17"/>
      <c r="E29" s="17" t="s">
        <v>69</v>
      </c>
      <c r="F29" s="17"/>
      <c r="G29" s="42">
        <f>SUM(G30:G30)</f>
        <v>314.11</v>
      </c>
      <c r="H29" s="17"/>
      <c r="I29" s="76"/>
      <c r="J29" s="76"/>
      <c r="K29" s="80"/>
      <c r="L29" s="77"/>
      <c r="N29" s="47"/>
    </row>
    <row r="30" spans="2:14" ht="13.5" thickBot="1">
      <c r="B30" s="21" t="s">
        <v>65</v>
      </c>
      <c r="C30" s="7"/>
      <c r="D30" s="7"/>
      <c r="E30" s="7"/>
      <c r="F30" s="7"/>
      <c r="G30" s="9">
        <v>314.11</v>
      </c>
      <c r="H30" s="8"/>
      <c r="I30" s="8"/>
      <c r="J30" s="8"/>
      <c r="K30" s="43"/>
      <c r="L30" s="33"/>
      <c r="N30" s="7"/>
    </row>
    <row r="31" spans="2:14" s="52" customFormat="1" ht="16.5" thickBot="1">
      <c r="B31" s="53"/>
      <c r="C31" s="54" t="s">
        <v>27</v>
      </c>
      <c r="D31" s="54"/>
      <c r="E31" s="54"/>
      <c r="F31" s="54"/>
      <c r="G31" s="55">
        <f aca="true" t="shared" si="0" ref="G31:L31">G18+G22</f>
        <v>1144.1100000000001</v>
      </c>
      <c r="H31" s="55">
        <f t="shared" si="0"/>
        <v>13302.8</v>
      </c>
      <c r="I31" s="56">
        <f t="shared" si="0"/>
        <v>1330.28</v>
      </c>
      <c r="J31" s="56">
        <f t="shared" si="0"/>
        <v>11972.519999999999</v>
      </c>
      <c r="K31" s="56">
        <f t="shared" si="0"/>
        <v>-21019.11</v>
      </c>
      <c r="L31" s="56">
        <f t="shared" si="0"/>
        <v>31847.519999999997</v>
      </c>
      <c r="N31" s="57"/>
    </row>
    <row r="32" ht="12.75">
      <c r="N32" s="7"/>
    </row>
    <row r="33" ht="12.75">
      <c r="N33" s="7"/>
    </row>
    <row r="37" s="20" customFormat="1" ht="12.75"/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: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2014-11-18T07:37:24Z</dcterms:modified>
  <cp:category/>
  <cp:version/>
  <cp:contentType/>
  <cp:contentStatus/>
</cp:coreProperties>
</file>